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Dotacje" sheetId="1" r:id="rId1"/>
  </sheets>
  <definedNames>
    <definedName name="_xlnm.Print_Area" localSheetId="0">Dotacje!$A$1:$G$94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/>
  <c r="F64"/>
  <c r="G64"/>
  <c r="G25" l="1"/>
  <c r="G24" s="1"/>
  <c r="F25"/>
  <c r="F24" s="1"/>
  <c r="E25"/>
  <c r="E24" s="1"/>
  <c r="E74" l="1"/>
  <c r="E73" s="1"/>
  <c r="F74"/>
  <c r="F73" s="1"/>
  <c r="G10"/>
  <c r="G9" s="1"/>
  <c r="F10"/>
  <c r="F9" s="1"/>
  <c r="E10"/>
  <c r="E9" s="1"/>
  <c r="E53" l="1"/>
  <c r="G13" l="1"/>
  <c r="G12" s="1"/>
  <c r="G89" l="1"/>
  <c r="F89"/>
  <c r="E89"/>
  <c r="G87" l="1"/>
  <c r="F87"/>
  <c r="E87"/>
  <c r="G84"/>
  <c r="F84"/>
  <c r="E84"/>
  <c r="G81"/>
  <c r="F81"/>
  <c r="E81"/>
  <c r="G77"/>
  <c r="G76" s="1"/>
  <c r="F77"/>
  <c r="F76" s="1"/>
  <c r="E77"/>
  <c r="E76" s="1"/>
  <c r="G71"/>
  <c r="F71"/>
  <c r="E71"/>
  <c r="G69"/>
  <c r="F69"/>
  <c r="E69"/>
  <c r="G67"/>
  <c r="F67"/>
  <c r="E67"/>
  <c r="G62"/>
  <c r="F62"/>
  <c r="E62"/>
  <c r="G60"/>
  <c r="F60"/>
  <c r="E60"/>
  <c r="G58"/>
  <c r="F58"/>
  <c r="E58"/>
  <c r="G56"/>
  <c r="F56"/>
  <c r="E56"/>
  <c r="G53"/>
  <c r="F53"/>
  <c r="G51"/>
  <c r="F51"/>
  <c r="E51"/>
  <c r="G49"/>
  <c r="F49"/>
  <c r="E49"/>
  <c r="E48" s="1"/>
  <c r="G46"/>
  <c r="G45" s="1"/>
  <c r="F46"/>
  <c r="F45" s="1"/>
  <c r="E46"/>
  <c r="E45" s="1"/>
  <c r="G43"/>
  <c r="G42" s="1"/>
  <c r="F43"/>
  <c r="F42" s="1"/>
  <c r="E43"/>
  <c r="E42" s="1"/>
  <c r="G38"/>
  <c r="G37" s="1"/>
  <c r="F38"/>
  <c r="F37" s="1"/>
  <c r="E38"/>
  <c r="E37" s="1"/>
  <c r="F35"/>
  <c r="G35"/>
  <c r="E35"/>
  <c r="F33"/>
  <c r="G33"/>
  <c r="E33"/>
  <c r="F31"/>
  <c r="G31"/>
  <c r="E31"/>
  <c r="F29"/>
  <c r="G29"/>
  <c r="E29"/>
  <c r="F22"/>
  <c r="F21" s="1"/>
  <c r="G22"/>
  <c r="G21" s="1"/>
  <c r="E22"/>
  <c r="E21" s="1"/>
  <c r="G48" l="1"/>
  <c r="F48"/>
  <c r="G66"/>
  <c r="F86"/>
  <c r="E80"/>
  <c r="G86"/>
  <c r="G28"/>
  <c r="F80"/>
  <c r="F28"/>
  <c r="E66"/>
  <c r="F66"/>
  <c r="G80"/>
  <c r="E86"/>
  <c r="E28"/>
  <c r="G19"/>
  <c r="G18" s="1"/>
  <c r="G40" s="1"/>
  <c r="F19"/>
  <c r="F18" s="1"/>
  <c r="E19"/>
  <c r="E18" s="1"/>
  <c r="F13"/>
  <c r="F12" s="1"/>
  <c r="E13"/>
  <c r="E12" s="1"/>
  <c r="F40" l="1"/>
  <c r="E40"/>
  <c r="E91"/>
  <c r="G91"/>
  <c r="G92" s="1"/>
  <c r="F91"/>
  <c r="F92" l="1"/>
  <c r="E92"/>
  <c r="G74"/>
  <c r="G73" s="1"/>
  <c r="E94" l="1"/>
</calcChain>
</file>

<file path=xl/sharedStrings.xml><?xml version="1.0" encoding="utf-8"?>
<sst xmlns="http://schemas.openxmlformats.org/spreadsheetml/2006/main" count="128" uniqueCount="115">
  <si>
    <t>Rozdział</t>
  </si>
  <si>
    <t>Treść</t>
  </si>
  <si>
    <t>podmiotowa</t>
  </si>
  <si>
    <t>przedmiotowa</t>
  </si>
  <si>
    <t>celowa</t>
  </si>
  <si>
    <t>Transport i łączność</t>
  </si>
  <si>
    <t>Lokalny transport zbiorowy</t>
  </si>
  <si>
    <t>Administracja publiczna</t>
  </si>
  <si>
    <t>Pozostała działalność</t>
  </si>
  <si>
    <t xml:space="preserve">Wpłaty na rzecz „Związku Komunalnego Brwinów” </t>
  </si>
  <si>
    <t>Działalność usługowa</t>
  </si>
  <si>
    <t>Zadania z zakresu geodezji i kartografii</t>
  </si>
  <si>
    <t>Kultura i ochrona dziedzictwa narodowego</t>
  </si>
  <si>
    <t>Domy i ośrodki kultury, świetlice i kluby</t>
  </si>
  <si>
    <t>Miejski Ośrodek Kultury</t>
  </si>
  <si>
    <t>Pozostałe instytucje kultury</t>
  </si>
  <si>
    <t>Zespół Tańca Ludowego "PRUSZKOWIACY"</t>
  </si>
  <si>
    <t>Biblioteki</t>
  </si>
  <si>
    <t>Książnica Pruszkowska</t>
  </si>
  <si>
    <t>Muzea</t>
  </si>
  <si>
    <t>Muzeum Starożytnego Hutnictwa Mazowieckiego</t>
  </si>
  <si>
    <t>Kultura Fizyczna</t>
  </si>
  <si>
    <t>Pozostałe zadania w zakresie kultury</t>
  </si>
  <si>
    <t>Miejska Kryta Pływalnia "KAPRY"</t>
  </si>
  <si>
    <t xml:space="preserve">Dział </t>
  </si>
  <si>
    <t>Kwota dotacji [zł]</t>
  </si>
  <si>
    <t>Starostwo Powiatowe w Pruszkowie - dotacja na modernizację ewidencji gruntów i budynków w zakresie rejestru budybków na terenie Gminy Miasto Pruszków.</t>
  </si>
  <si>
    <t>010</t>
  </si>
  <si>
    <t>Rolnictwo i łowiectwo</t>
  </si>
  <si>
    <t>Spółki wodne</t>
  </si>
  <si>
    <t>Dotacja dla Spółki Wodnej</t>
  </si>
  <si>
    <t>630</t>
  </si>
  <si>
    <t>Turystyka</t>
  </si>
  <si>
    <t>63003</t>
  </si>
  <si>
    <t>Zadania w zakresie upowszechniania turystyki</t>
  </si>
  <si>
    <t>801</t>
  </si>
  <si>
    <t>Oświata i wychowanie</t>
  </si>
  <si>
    <t>80101</t>
  </si>
  <si>
    <t>Szkoły podstawowe</t>
  </si>
  <si>
    <t>Dotacje dla niepublicznych szkół podstawowych</t>
  </si>
  <si>
    <t>80103</t>
  </si>
  <si>
    <t>Oddziały przedszkolne w szkołach podstawowych</t>
  </si>
  <si>
    <t>80104</t>
  </si>
  <si>
    <t>Przedszkola</t>
  </si>
  <si>
    <t>Dotacje na działania w zakresie edukacji przedszkolnej</t>
  </si>
  <si>
    <t>Dotacje dla niepublicznych przedszkoli</t>
  </si>
  <si>
    <t>80105</t>
  </si>
  <si>
    <t>Przedszkola specjalne</t>
  </si>
  <si>
    <t>Dotacje dla niepublicznych przedszkoli specjalnych</t>
  </si>
  <si>
    <t>80106</t>
  </si>
  <si>
    <t>Inne formy wychowania przedszkolnego</t>
  </si>
  <si>
    <t>Dotacje dla niepublicznych punktów przedszkolnych</t>
  </si>
  <si>
    <t>80149</t>
  </si>
  <si>
    <t>Realizacja zadań wymagających stosowania specjalnej organizacji nauki i metod pracy dla dzieci w przedszkolach, oddziałach przedszkolnych w szkołach podstawowych i innych formach wychowania przeszkolnego</t>
  </si>
  <si>
    <t>80150</t>
  </si>
  <si>
    <t>Realizacja zadań wymagających stosowania specjalnej organizacji nauki i metod pracy dla dzieci i młodzieży w szkołach podstawowych, liceach ogólnokształcących, liceach profilowanych i szkołach zawodowych oraz szkołach artystycznych</t>
  </si>
  <si>
    <t>Dotacja na realizację zadań wymagających stosowania specjalnej organizacji nauki i metod pracy dla dzieci</t>
  </si>
  <si>
    <t>Dotacja na realizację zadań wymagających stosowania specjalnej organizacji nauki i metod pracy dla dzieci i młodzieży</t>
  </si>
  <si>
    <t>851</t>
  </si>
  <si>
    <t>Ochrona zdrowia</t>
  </si>
  <si>
    <t>85153</t>
  </si>
  <si>
    <t>Zwalczanie narkomanii</t>
  </si>
  <si>
    <t>Przeciwdziałanie uazleżnienio i patologiom społecznym</t>
  </si>
  <si>
    <t>85154</t>
  </si>
  <si>
    <t>Przeciwdziałanie alkoholizmowi</t>
  </si>
  <si>
    <t>85195</t>
  </si>
  <si>
    <t>Dotacja na działania prozdrowotne</t>
  </si>
  <si>
    <t>900</t>
  </si>
  <si>
    <t>Gospodarka komunalna i ochrona środowiska</t>
  </si>
  <si>
    <t>Dotcje na działania w zakresie ochrony środowiska</t>
  </si>
  <si>
    <t>Dotacje w zakresie zapobiegania bezdomności oraz opieki nad zwierzętami domowymi</t>
  </si>
  <si>
    <t>921</t>
  </si>
  <si>
    <t xml:space="preserve">Kultura i ochrona dziedzictwa narodowego </t>
  </si>
  <si>
    <t>92105</t>
  </si>
  <si>
    <t>Dotacje na koncerty i edukację muzyczną</t>
  </si>
  <si>
    <t>Dotacje na zadania z zakresu kultury</t>
  </si>
  <si>
    <t>92109</t>
  </si>
  <si>
    <t>92604</t>
  </si>
  <si>
    <t>Instytucje kultury fizycznej</t>
  </si>
  <si>
    <t>Dotacje na organizcję zadań w zakresie kultury fizycznej dla dzieci i młodzieży</t>
  </si>
  <si>
    <t>Zadania w zakresie kultury fizycznej</t>
  </si>
  <si>
    <t>Jednostki nienależące do sektora finansów publicznych</t>
  </si>
  <si>
    <t>Dotacje na organizację zadań w zakresie kultury fizycznej oraz dotacje na działania w zakresie kultury fizycznej</t>
  </si>
  <si>
    <t>Uruchomienie połączenia autobusowego Pruszków-Warszawa Zachodnia</t>
  </si>
  <si>
    <t>Wsparcie finansowe Gminy Raszyn w związku z planowanym uruchomieniem linii autobusowej Pruszków-Raszyn-Al. Krakowska</t>
  </si>
  <si>
    <t>Miasto Sołeczne Warszawa - dotacja na nocną komunikację miejską N-85</t>
  </si>
  <si>
    <t xml:space="preserve">Miasto Sołeczne Warszawa - dotacja na komunikację SKM i Koleje Mazowieckie
</t>
  </si>
  <si>
    <t xml:space="preserve">Dotacja na organizację zajęć, wypoczynku oraz obozów letnich i zimowych młodzieży w tym harcerzy oraz dotacje na zadania z zakresu turystyki
</t>
  </si>
  <si>
    <t>Lp.</t>
  </si>
  <si>
    <t>Razem jednostki należące do sektora finansów publicznych</t>
  </si>
  <si>
    <t>Razem jednostki nie należące do sektora finansów publicznych</t>
  </si>
  <si>
    <t>OGÓŁEM DOTACJE BIEŻĄCE UDZIELANE Z BUDŻETU</t>
  </si>
  <si>
    <t>500</t>
  </si>
  <si>
    <t>50095</t>
  </si>
  <si>
    <t>Dotacja dla Targowiska Miejskiego przy ul. Komorowskiej 14</t>
  </si>
  <si>
    <t>Handel</t>
  </si>
  <si>
    <t>854</t>
  </si>
  <si>
    <t>Edukacyjna opieka wychowawcza</t>
  </si>
  <si>
    <t>85404</t>
  </si>
  <si>
    <t>Wczesne wspomaganie rozwoju dziecka</t>
  </si>
  <si>
    <t>Dotacje podmiotowe na wczesne wspomaganie rozwoju dziecka</t>
  </si>
  <si>
    <t>01009</t>
  </si>
  <si>
    <t>Jednostki należące do sektora finansów publicznych</t>
  </si>
  <si>
    <t>RAZEM JEDNOSTKI NALEŻĄCE I NIENALEŻĄCE DO SEKTORA FINANSÓW PUBLICZNYCH</t>
  </si>
  <si>
    <t>Dotacja celowa dla Powiatu Pruszkowskiegona na pomoc finansową dla Szpitala Powiatowego</t>
  </si>
  <si>
    <t>Dotacja celowa dla Województwa Mazowieckiego na pomoc finansową dla Szpitala Kolejowego i Szpitala w Tworkach</t>
  </si>
  <si>
    <t>90095</t>
  </si>
  <si>
    <t>Dotacje na zadania bieżące udzielane z budżetu Miasta Pruszkowa w 2020 roku</t>
  </si>
  <si>
    <t>25.</t>
  </si>
  <si>
    <t>80153</t>
  </si>
  <si>
    <t>Zapewnienie uczniom prawa do bezpłatnego dostępu do podręczników, materiałów edukacyjnych lub materiałów ćwiczeniowych</t>
  </si>
  <si>
    <t>Dotacja celowa na realizację zadań zleconych przez niepubliczne szkoły podstawowe</t>
  </si>
  <si>
    <t xml:space="preserve">                 </t>
  </si>
  <si>
    <t xml:space="preserve">                  </t>
  </si>
  <si>
    <t>Załącznik Nr 5  do Zarządzenia nr 231/2020 Prezydenta Miasta Pruszkowa z dnia 3 listopada 2020 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</si>
</sst>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 CE"/>
      <charset val="238"/>
    </font>
    <font>
      <sz val="10"/>
      <color theme="1"/>
      <name val="Arial CE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/>
    <xf numFmtId="0" fontId="0" fillId="0" borderId="4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/>
    <xf numFmtId="0" fontId="10" fillId="3" borderId="4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/>
    <xf numFmtId="0" fontId="0" fillId="3" borderId="4" xfId="0" applyFont="1" applyFill="1" applyBorder="1" applyAlignment="1"/>
    <xf numFmtId="0" fontId="5" fillId="3" borderId="3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tabSelected="1" topLeftCell="A67" zoomScale="78" zoomScaleNormal="78" zoomScaleSheetLayoutView="100" workbookViewId="0">
      <selection activeCell="K90" sqref="K90"/>
    </sheetView>
  </sheetViews>
  <sheetFormatPr defaultRowHeight="14.4"/>
  <cols>
    <col min="1" max="1" width="4" style="14" customWidth="1"/>
    <col min="2" max="2" width="8" style="14" customWidth="1"/>
    <col min="3" max="3" width="10.33203125" style="14" customWidth="1"/>
    <col min="4" max="4" width="55" style="14" customWidth="1"/>
    <col min="5" max="5" width="22.33203125" style="14" customWidth="1"/>
    <col min="6" max="6" width="18.6640625" style="14" customWidth="1"/>
    <col min="7" max="7" width="22.109375" style="14" customWidth="1"/>
  </cols>
  <sheetData>
    <row r="1" spans="1:7">
      <c r="A1" s="14" t="s">
        <v>114</v>
      </c>
      <c r="F1" s="9" t="s">
        <v>113</v>
      </c>
      <c r="G1" s="8"/>
    </row>
    <row r="2" spans="1:7">
      <c r="F2" s="9" t="s">
        <v>112</v>
      </c>
      <c r="G2" s="8"/>
    </row>
    <row r="3" spans="1:7" ht="27" customHeight="1">
      <c r="B3" s="11" t="s">
        <v>107</v>
      </c>
      <c r="C3" s="11"/>
      <c r="D3" s="11"/>
      <c r="E3" s="11"/>
      <c r="F3" s="11"/>
      <c r="G3" s="11"/>
    </row>
    <row r="5" spans="1:7" ht="17.399999999999999">
      <c r="A5" s="21" t="s">
        <v>88</v>
      </c>
      <c r="B5" s="21" t="s">
        <v>24</v>
      </c>
      <c r="C5" s="21" t="s">
        <v>0</v>
      </c>
      <c r="D5" s="21" t="s">
        <v>1</v>
      </c>
      <c r="E5" s="21" t="s">
        <v>25</v>
      </c>
      <c r="F5" s="21"/>
      <c r="G5" s="21"/>
    </row>
    <row r="6" spans="1:7" ht="17.399999999999999">
      <c r="A6" s="22"/>
      <c r="B6" s="23"/>
      <c r="C6" s="23"/>
      <c r="D6" s="23"/>
      <c r="E6" s="24" t="s">
        <v>2</v>
      </c>
      <c r="F6" s="24" t="s">
        <v>3</v>
      </c>
      <c r="G6" s="24" t="s">
        <v>4</v>
      </c>
    </row>
    <row r="7" spans="1:7" ht="15.6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ht="27.75" customHeight="1">
      <c r="A8" s="26" t="s">
        <v>102</v>
      </c>
      <c r="B8" s="27"/>
      <c r="C8" s="27"/>
      <c r="D8" s="27"/>
      <c r="E8" s="27"/>
      <c r="F8" s="27"/>
      <c r="G8" s="28"/>
    </row>
    <row r="9" spans="1:7" ht="17.399999999999999">
      <c r="A9" s="29"/>
      <c r="B9" s="30" t="s">
        <v>92</v>
      </c>
      <c r="C9" s="30"/>
      <c r="D9" s="31" t="s">
        <v>95</v>
      </c>
      <c r="E9" s="32">
        <f>E10</f>
        <v>0</v>
      </c>
      <c r="F9" s="32">
        <f t="shared" ref="F9:G10" si="0">F10</f>
        <v>170000</v>
      </c>
      <c r="G9" s="32">
        <f t="shared" si="0"/>
        <v>0</v>
      </c>
    </row>
    <row r="10" spans="1:7" ht="17.399999999999999">
      <c r="A10" s="7"/>
      <c r="B10" s="4"/>
      <c r="C10" s="4" t="s">
        <v>93</v>
      </c>
      <c r="D10" s="1" t="s">
        <v>8</v>
      </c>
      <c r="E10" s="3">
        <f>E11</f>
        <v>0</v>
      </c>
      <c r="F10" s="3">
        <f t="shared" si="0"/>
        <v>170000</v>
      </c>
      <c r="G10" s="3">
        <f t="shared" si="0"/>
        <v>0</v>
      </c>
    </row>
    <row r="11" spans="1:7" ht="15.6">
      <c r="A11" s="10">
        <v>1</v>
      </c>
      <c r="B11" s="4"/>
      <c r="C11" s="4"/>
      <c r="D11" s="15" t="s">
        <v>94</v>
      </c>
      <c r="E11" s="3">
        <v>0</v>
      </c>
      <c r="F11" s="3">
        <v>170000</v>
      </c>
      <c r="G11" s="3"/>
    </row>
    <row r="12" spans="1:7" ht="15.6">
      <c r="A12" s="33"/>
      <c r="B12" s="30">
        <v>600</v>
      </c>
      <c r="C12" s="30"/>
      <c r="D12" s="34" t="s">
        <v>5</v>
      </c>
      <c r="E12" s="32">
        <f>E13</f>
        <v>0</v>
      </c>
      <c r="F12" s="32">
        <f t="shared" ref="F12:F13" si="1">F13</f>
        <v>0</v>
      </c>
      <c r="G12" s="32">
        <f>G13</f>
        <v>4385000</v>
      </c>
    </row>
    <row r="13" spans="1:7" ht="20.25" customHeight="1">
      <c r="A13" s="16"/>
      <c r="B13" s="4"/>
      <c r="C13" s="4">
        <v>60004</v>
      </c>
      <c r="D13" s="2" t="s">
        <v>6</v>
      </c>
      <c r="E13" s="3">
        <f>E14</f>
        <v>0</v>
      </c>
      <c r="F13" s="3">
        <f t="shared" si="1"/>
        <v>0</v>
      </c>
      <c r="G13" s="3">
        <f>G14+G15+G16+G17</f>
        <v>4385000</v>
      </c>
    </row>
    <row r="14" spans="1:7" ht="40.5" customHeight="1">
      <c r="A14" s="16">
        <v>2</v>
      </c>
      <c r="B14" s="4"/>
      <c r="C14" s="4"/>
      <c r="D14" s="17" t="s">
        <v>86</v>
      </c>
      <c r="E14" s="3"/>
      <c r="F14" s="3"/>
      <c r="G14" s="3">
        <v>3000000</v>
      </c>
    </row>
    <row r="15" spans="1:7" ht="35.25" customHeight="1">
      <c r="A15" s="16">
        <v>3</v>
      </c>
      <c r="B15" s="4"/>
      <c r="C15" s="4"/>
      <c r="D15" s="17" t="s">
        <v>85</v>
      </c>
      <c r="E15" s="3"/>
      <c r="F15" s="3"/>
      <c r="G15" s="3">
        <v>135000</v>
      </c>
    </row>
    <row r="16" spans="1:7" ht="31.5" customHeight="1">
      <c r="A16" s="16">
        <v>4</v>
      </c>
      <c r="B16" s="4"/>
      <c r="C16" s="4"/>
      <c r="D16" s="17" t="s">
        <v>83</v>
      </c>
      <c r="E16" s="3"/>
      <c r="F16" s="3"/>
      <c r="G16" s="3">
        <v>1150000</v>
      </c>
    </row>
    <row r="17" spans="1:7" ht="49.5" customHeight="1">
      <c r="A17" s="16">
        <v>5</v>
      </c>
      <c r="B17" s="4"/>
      <c r="C17" s="4"/>
      <c r="D17" s="17" t="s">
        <v>84</v>
      </c>
      <c r="E17" s="3"/>
      <c r="F17" s="3"/>
      <c r="G17" s="3">
        <v>100000</v>
      </c>
    </row>
    <row r="18" spans="1:7" ht="15.6">
      <c r="A18" s="35"/>
      <c r="B18" s="30">
        <v>710</v>
      </c>
      <c r="C18" s="30"/>
      <c r="D18" s="34" t="s">
        <v>10</v>
      </c>
      <c r="E18" s="32">
        <f t="shared" ref="E18:G19" si="2">E19</f>
        <v>0</v>
      </c>
      <c r="F18" s="32">
        <f t="shared" si="2"/>
        <v>0</v>
      </c>
      <c r="G18" s="32">
        <f t="shared" si="2"/>
        <v>30000</v>
      </c>
    </row>
    <row r="19" spans="1:7" ht="15.6">
      <c r="A19" s="16"/>
      <c r="B19" s="4"/>
      <c r="C19" s="4">
        <v>71012</v>
      </c>
      <c r="D19" s="2" t="s">
        <v>11</v>
      </c>
      <c r="E19" s="3">
        <f t="shared" si="2"/>
        <v>0</v>
      </c>
      <c r="F19" s="3">
        <f t="shared" si="2"/>
        <v>0</v>
      </c>
      <c r="G19" s="3">
        <f t="shared" si="2"/>
        <v>30000</v>
      </c>
    </row>
    <row r="20" spans="1:7" ht="51.75" customHeight="1">
      <c r="A20" s="16">
        <v>6</v>
      </c>
      <c r="B20" s="4"/>
      <c r="C20" s="4"/>
      <c r="D20" s="18" t="s">
        <v>26</v>
      </c>
      <c r="E20" s="3"/>
      <c r="F20" s="3"/>
      <c r="G20" s="3">
        <v>30000</v>
      </c>
    </row>
    <row r="21" spans="1:7" ht="15.6">
      <c r="A21" s="35"/>
      <c r="B21" s="30">
        <v>750</v>
      </c>
      <c r="C21" s="30"/>
      <c r="D21" s="31" t="s">
        <v>7</v>
      </c>
      <c r="E21" s="32">
        <f>E22</f>
        <v>29518</v>
      </c>
      <c r="F21" s="32">
        <f t="shared" ref="F21:G22" si="3">F22</f>
        <v>0</v>
      </c>
      <c r="G21" s="32">
        <f t="shared" si="3"/>
        <v>0</v>
      </c>
    </row>
    <row r="22" spans="1:7" ht="15.6">
      <c r="A22" s="16"/>
      <c r="B22" s="4"/>
      <c r="C22" s="4">
        <v>75095</v>
      </c>
      <c r="D22" s="1" t="s">
        <v>8</v>
      </c>
      <c r="E22" s="3">
        <f>E23</f>
        <v>29518</v>
      </c>
      <c r="F22" s="3">
        <f t="shared" si="3"/>
        <v>0</v>
      </c>
      <c r="G22" s="3">
        <f t="shared" si="3"/>
        <v>0</v>
      </c>
    </row>
    <row r="23" spans="1:7" ht="15.6">
      <c r="A23" s="16">
        <v>7</v>
      </c>
      <c r="B23" s="4"/>
      <c r="C23" s="4"/>
      <c r="D23" s="15" t="s">
        <v>9</v>
      </c>
      <c r="E23" s="3">
        <v>29518</v>
      </c>
      <c r="F23" s="3"/>
      <c r="G23" s="3"/>
    </row>
    <row r="24" spans="1:7" ht="15.6">
      <c r="A24" s="30"/>
      <c r="B24" s="30" t="s">
        <v>58</v>
      </c>
      <c r="C24" s="30"/>
      <c r="D24" s="31" t="s">
        <v>59</v>
      </c>
      <c r="E24" s="32">
        <f>E25</f>
        <v>0</v>
      </c>
      <c r="F24" s="32">
        <f t="shared" ref="F24:G25" si="4">F25</f>
        <v>0</v>
      </c>
      <c r="G24" s="32">
        <f t="shared" si="4"/>
        <v>300000</v>
      </c>
    </row>
    <row r="25" spans="1:7" ht="15.6">
      <c r="A25" s="16"/>
      <c r="B25" s="4"/>
      <c r="C25" s="4" t="s">
        <v>65</v>
      </c>
      <c r="D25" s="1" t="s">
        <v>8</v>
      </c>
      <c r="E25" s="3">
        <f>E26</f>
        <v>0</v>
      </c>
      <c r="F25" s="3">
        <f t="shared" si="4"/>
        <v>0</v>
      </c>
      <c r="G25" s="3">
        <f>SUM(G26:G27)</f>
        <v>300000</v>
      </c>
    </row>
    <row r="26" spans="1:7" ht="36" customHeight="1">
      <c r="A26" s="16">
        <v>8</v>
      </c>
      <c r="B26" s="4"/>
      <c r="C26" s="4"/>
      <c r="D26" s="18" t="s">
        <v>104</v>
      </c>
      <c r="E26" s="3"/>
      <c r="F26" s="3"/>
      <c r="G26" s="3">
        <v>100000</v>
      </c>
    </row>
    <row r="27" spans="1:7" ht="36" customHeight="1">
      <c r="A27" s="16">
        <v>9</v>
      </c>
      <c r="B27" s="4"/>
      <c r="C27" s="4"/>
      <c r="D27" s="18" t="s">
        <v>105</v>
      </c>
      <c r="E27" s="3"/>
      <c r="F27" s="3"/>
      <c r="G27" s="3">
        <v>200000</v>
      </c>
    </row>
    <row r="28" spans="1:7" ht="15.6">
      <c r="A28" s="35"/>
      <c r="B28" s="30">
        <v>921</v>
      </c>
      <c r="C28" s="30"/>
      <c r="D28" s="34" t="s">
        <v>12</v>
      </c>
      <c r="E28" s="32">
        <f>SUM(E29+E31+E33+E35)</f>
        <v>7322130</v>
      </c>
      <c r="F28" s="32">
        <f t="shared" ref="F28:G28" si="5">SUM(F29+F31+F33+F35)</f>
        <v>0</v>
      </c>
      <c r="G28" s="32">
        <f t="shared" si="5"/>
        <v>0</v>
      </c>
    </row>
    <row r="29" spans="1:7" ht="19.95" customHeight="1">
      <c r="A29" s="16"/>
      <c r="B29" s="4"/>
      <c r="C29" s="4">
        <v>92109</v>
      </c>
      <c r="D29" s="2" t="s">
        <v>13</v>
      </c>
      <c r="E29" s="3">
        <f>E30</f>
        <v>1516000</v>
      </c>
      <c r="F29" s="3">
        <f t="shared" ref="F29:G29" si="6">F30</f>
        <v>0</v>
      </c>
      <c r="G29" s="3">
        <f t="shared" si="6"/>
        <v>0</v>
      </c>
    </row>
    <row r="30" spans="1:7" ht="19.95" customHeight="1">
      <c r="A30" s="16">
        <v>10</v>
      </c>
      <c r="B30" s="4"/>
      <c r="C30" s="4"/>
      <c r="D30" s="15" t="s">
        <v>14</v>
      </c>
      <c r="E30" s="3">
        <v>1516000</v>
      </c>
      <c r="F30" s="3"/>
      <c r="G30" s="3"/>
    </row>
    <row r="31" spans="1:7" ht="19.95" customHeight="1">
      <c r="A31" s="16"/>
      <c r="B31" s="4"/>
      <c r="C31" s="4">
        <v>92114</v>
      </c>
      <c r="D31" s="2" t="s">
        <v>15</v>
      </c>
      <c r="E31" s="3">
        <f>E32</f>
        <v>790490</v>
      </c>
      <c r="F31" s="3">
        <f t="shared" ref="F31:G31" si="7">F32</f>
        <v>0</v>
      </c>
      <c r="G31" s="3">
        <f t="shared" si="7"/>
        <v>0</v>
      </c>
    </row>
    <row r="32" spans="1:7" ht="19.95" customHeight="1">
      <c r="A32" s="16">
        <v>11</v>
      </c>
      <c r="B32" s="4"/>
      <c r="C32" s="4"/>
      <c r="D32" s="15" t="s">
        <v>16</v>
      </c>
      <c r="E32" s="3">
        <v>790490</v>
      </c>
      <c r="F32" s="3"/>
      <c r="G32" s="3"/>
    </row>
    <row r="33" spans="1:7" ht="19.95" customHeight="1">
      <c r="A33" s="16"/>
      <c r="B33" s="4"/>
      <c r="C33" s="4">
        <v>92116</v>
      </c>
      <c r="D33" s="2" t="s">
        <v>17</v>
      </c>
      <c r="E33" s="3">
        <f>E34</f>
        <v>3466040</v>
      </c>
      <c r="F33" s="3">
        <f t="shared" ref="F33:G33" si="8">F34</f>
        <v>0</v>
      </c>
      <c r="G33" s="3">
        <f t="shared" si="8"/>
        <v>0</v>
      </c>
    </row>
    <row r="34" spans="1:7" ht="19.95" customHeight="1">
      <c r="A34" s="16">
        <v>12</v>
      </c>
      <c r="B34" s="4"/>
      <c r="C34" s="4"/>
      <c r="D34" s="15" t="s">
        <v>18</v>
      </c>
      <c r="E34" s="3">
        <v>3466040</v>
      </c>
      <c r="F34" s="3"/>
      <c r="G34" s="3"/>
    </row>
    <row r="35" spans="1:7" ht="19.95" customHeight="1">
      <c r="A35" s="16"/>
      <c r="B35" s="4"/>
      <c r="C35" s="4">
        <v>92118</v>
      </c>
      <c r="D35" s="2" t="s">
        <v>19</v>
      </c>
      <c r="E35" s="3">
        <f>E36</f>
        <v>1549600</v>
      </c>
      <c r="F35" s="3">
        <f t="shared" ref="F35:G35" si="9">F36</f>
        <v>0</v>
      </c>
      <c r="G35" s="3">
        <f t="shared" si="9"/>
        <v>0</v>
      </c>
    </row>
    <row r="36" spans="1:7" ht="19.95" customHeight="1">
      <c r="A36" s="16">
        <v>13</v>
      </c>
      <c r="B36" s="4"/>
      <c r="C36" s="4"/>
      <c r="D36" s="15" t="s">
        <v>20</v>
      </c>
      <c r="E36" s="3">
        <v>1549600</v>
      </c>
      <c r="F36" s="3"/>
      <c r="G36" s="3"/>
    </row>
    <row r="37" spans="1:7" ht="15.6">
      <c r="A37" s="35"/>
      <c r="B37" s="30">
        <v>926</v>
      </c>
      <c r="C37" s="30"/>
      <c r="D37" s="34" t="s">
        <v>21</v>
      </c>
      <c r="E37" s="32">
        <f t="shared" ref="E37:G38" si="10">E38</f>
        <v>0</v>
      </c>
      <c r="F37" s="32">
        <f t="shared" si="10"/>
        <v>2260250</v>
      </c>
      <c r="G37" s="32">
        <f t="shared" si="10"/>
        <v>0</v>
      </c>
    </row>
    <row r="38" spans="1:7" ht="15.6">
      <c r="A38" s="16"/>
      <c r="B38" s="4"/>
      <c r="C38" s="4">
        <v>92605</v>
      </c>
      <c r="D38" s="2" t="s">
        <v>22</v>
      </c>
      <c r="E38" s="3">
        <f t="shared" si="10"/>
        <v>0</v>
      </c>
      <c r="F38" s="3">
        <f t="shared" si="10"/>
        <v>2260250</v>
      </c>
      <c r="G38" s="3">
        <f t="shared" si="10"/>
        <v>0</v>
      </c>
    </row>
    <row r="39" spans="1:7" ht="15.6">
      <c r="A39" s="16">
        <v>14</v>
      </c>
      <c r="B39" s="4"/>
      <c r="C39" s="4"/>
      <c r="D39" s="15" t="s">
        <v>23</v>
      </c>
      <c r="E39" s="3"/>
      <c r="F39" s="3">
        <v>2260250</v>
      </c>
      <c r="G39" s="3"/>
    </row>
    <row r="40" spans="1:7" ht="17.399999999999999">
      <c r="A40" s="16"/>
      <c r="B40" s="12" t="s">
        <v>89</v>
      </c>
      <c r="C40" s="12"/>
      <c r="D40" s="12"/>
      <c r="E40" s="5">
        <f t="shared" ref="E40:F40" si="11">SUM(E9+E12+E18+E21+E24+E28+E37)</f>
        <v>7351648</v>
      </c>
      <c r="F40" s="5">
        <f t="shared" si="11"/>
        <v>2430250</v>
      </c>
      <c r="G40" s="5">
        <f>SUM(G9+G12+G18+G21+G24+G28+G37)</f>
        <v>4715000</v>
      </c>
    </row>
    <row r="41" spans="1:7" ht="27.75" customHeight="1">
      <c r="A41" s="36" t="s">
        <v>81</v>
      </c>
      <c r="B41" s="37"/>
      <c r="C41" s="37"/>
      <c r="D41" s="37"/>
      <c r="E41" s="37"/>
      <c r="F41" s="37"/>
      <c r="G41" s="38"/>
    </row>
    <row r="42" spans="1:7" ht="15.6">
      <c r="A42" s="35"/>
      <c r="B42" s="30" t="s">
        <v>27</v>
      </c>
      <c r="C42" s="30"/>
      <c r="D42" s="34" t="s">
        <v>28</v>
      </c>
      <c r="E42" s="32">
        <f>E43</f>
        <v>0</v>
      </c>
      <c r="F42" s="32">
        <f t="shared" ref="F42:G43" si="12">F43</f>
        <v>0</v>
      </c>
      <c r="G42" s="32">
        <f>G43</f>
        <v>30000</v>
      </c>
    </row>
    <row r="43" spans="1:7" ht="15.6">
      <c r="A43" s="16"/>
      <c r="B43" s="4"/>
      <c r="C43" s="4" t="s">
        <v>101</v>
      </c>
      <c r="D43" s="2" t="s">
        <v>29</v>
      </c>
      <c r="E43" s="3">
        <f>E44</f>
        <v>0</v>
      </c>
      <c r="F43" s="3">
        <f t="shared" si="12"/>
        <v>0</v>
      </c>
      <c r="G43" s="3">
        <f t="shared" si="12"/>
        <v>30000</v>
      </c>
    </row>
    <row r="44" spans="1:7" ht="15.6">
      <c r="A44" s="16">
        <v>15</v>
      </c>
      <c r="B44" s="4"/>
      <c r="C44" s="4"/>
      <c r="D44" s="17" t="s">
        <v>30</v>
      </c>
      <c r="E44" s="3"/>
      <c r="F44" s="3"/>
      <c r="G44" s="3">
        <v>30000</v>
      </c>
    </row>
    <row r="45" spans="1:7" ht="15.6">
      <c r="A45" s="35"/>
      <c r="B45" s="30" t="s">
        <v>31</v>
      </c>
      <c r="C45" s="30"/>
      <c r="D45" s="34" t="s">
        <v>32</v>
      </c>
      <c r="E45" s="32">
        <f t="shared" ref="E45:G46" si="13">E46</f>
        <v>0</v>
      </c>
      <c r="F45" s="32">
        <f t="shared" si="13"/>
        <v>0</v>
      </c>
      <c r="G45" s="32">
        <f t="shared" si="13"/>
        <v>56150</v>
      </c>
    </row>
    <row r="46" spans="1:7" ht="15.6">
      <c r="A46" s="16"/>
      <c r="B46" s="4"/>
      <c r="C46" s="4" t="s">
        <v>33</v>
      </c>
      <c r="D46" s="2" t="s">
        <v>34</v>
      </c>
      <c r="E46" s="3">
        <f t="shared" si="13"/>
        <v>0</v>
      </c>
      <c r="F46" s="3">
        <f t="shared" si="13"/>
        <v>0</v>
      </c>
      <c r="G46" s="3">
        <f t="shared" si="13"/>
        <v>56150</v>
      </c>
    </row>
    <row r="47" spans="1:7" ht="60.75" customHeight="1">
      <c r="A47" s="16">
        <v>16</v>
      </c>
      <c r="B47" s="4"/>
      <c r="C47" s="4"/>
      <c r="D47" s="17" t="s">
        <v>87</v>
      </c>
      <c r="E47" s="3"/>
      <c r="F47" s="3"/>
      <c r="G47" s="3">
        <v>56150</v>
      </c>
    </row>
    <row r="48" spans="1:7" ht="15.6">
      <c r="A48" s="35"/>
      <c r="B48" s="30" t="s">
        <v>35</v>
      </c>
      <c r="C48" s="30"/>
      <c r="D48" s="34" t="s">
        <v>36</v>
      </c>
      <c r="E48" s="32">
        <f>SUM(E49+E51+E53+E56+E58+E60+E62+E64)</f>
        <v>21986302</v>
      </c>
      <c r="F48" s="32">
        <f>SUM(F49+F51+F53+F56+F58+F60+F62+F64)</f>
        <v>0</v>
      </c>
      <c r="G48" s="32">
        <f>SUM(G49+G51+G53+G56+G58+G60+G62+G64)</f>
        <v>72670.92</v>
      </c>
    </row>
    <row r="49" spans="1:7" ht="15.6">
      <c r="A49" s="16"/>
      <c r="B49" s="4"/>
      <c r="C49" s="4" t="s">
        <v>37</v>
      </c>
      <c r="D49" s="2" t="s">
        <v>38</v>
      </c>
      <c r="E49" s="3">
        <f>E50</f>
        <v>2584892</v>
      </c>
      <c r="F49" s="3">
        <f t="shared" ref="F49:G49" si="14">F50</f>
        <v>0</v>
      </c>
      <c r="G49" s="3">
        <f t="shared" si="14"/>
        <v>0</v>
      </c>
    </row>
    <row r="50" spans="1:7" ht="15.6">
      <c r="A50" s="16">
        <v>17</v>
      </c>
      <c r="B50" s="4"/>
      <c r="C50" s="4"/>
      <c r="D50" s="15" t="s">
        <v>39</v>
      </c>
      <c r="E50" s="3">
        <v>2584892</v>
      </c>
      <c r="F50" s="3"/>
      <c r="G50" s="3"/>
    </row>
    <row r="51" spans="1:7" ht="15.6">
      <c r="A51" s="16"/>
      <c r="B51" s="4"/>
      <c r="C51" s="4" t="s">
        <v>40</v>
      </c>
      <c r="D51" s="2" t="s">
        <v>41</v>
      </c>
      <c r="E51" s="3">
        <f>E52</f>
        <v>211600</v>
      </c>
      <c r="F51" s="3">
        <f t="shared" ref="F51:G51" si="15">F52</f>
        <v>0</v>
      </c>
      <c r="G51" s="3">
        <f t="shared" si="15"/>
        <v>0</v>
      </c>
    </row>
    <row r="52" spans="1:7" ht="15.6">
      <c r="A52" s="16">
        <v>18</v>
      </c>
      <c r="B52" s="4"/>
      <c r="C52" s="4"/>
      <c r="D52" s="15" t="s">
        <v>39</v>
      </c>
      <c r="E52" s="3">
        <v>211600</v>
      </c>
      <c r="F52" s="3"/>
      <c r="G52" s="3"/>
    </row>
    <row r="53" spans="1:7" ht="15.6">
      <c r="A53" s="16"/>
      <c r="B53" s="4"/>
      <c r="C53" s="4" t="s">
        <v>42</v>
      </c>
      <c r="D53" s="2" t="s">
        <v>43</v>
      </c>
      <c r="E53" s="3">
        <f>E54+E55</f>
        <v>9968482</v>
      </c>
      <c r="F53" s="3">
        <f t="shared" ref="F53:G53" si="16">F54</f>
        <v>0</v>
      </c>
      <c r="G53" s="3">
        <f t="shared" si="16"/>
        <v>0</v>
      </c>
    </row>
    <row r="54" spans="1:7" ht="15.6">
      <c r="A54" s="16">
        <v>19</v>
      </c>
      <c r="B54" s="4"/>
      <c r="C54" s="4"/>
      <c r="D54" s="15" t="s">
        <v>44</v>
      </c>
      <c r="E54" s="3">
        <v>3000</v>
      </c>
      <c r="F54" s="3"/>
      <c r="G54" s="3"/>
    </row>
    <row r="55" spans="1:7" ht="15.6">
      <c r="A55" s="16">
        <v>20</v>
      </c>
      <c r="B55" s="4"/>
      <c r="C55" s="4"/>
      <c r="D55" s="15" t="s">
        <v>45</v>
      </c>
      <c r="E55" s="3">
        <v>9965482</v>
      </c>
      <c r="F55" s="3"/>
      <c r="G55" s="3"/>
    </row>
    <row r="56" spans="1:7" ht="15.6">
      <c r="A56" s="16"/>
      <c r="B56" s="4"/>
      <c r="C56" s="4" t="s">
        <v>46</v>
      </c>
      <c r="D56" s="2" t="s">
        <v>47</v>
      </c>
      <c r="E56" s="3">
        <f>E57</f>
        <v>971500</v>
      </c>
      <c r="F56" s="3">
        <f t="shared" ref="F56:G56" si="17">F57</f>
        <v>0</v>
      </c>
      <c r="G56" s="3">
        <f t="shared" si="17"/>
        <v>0</v>
      </c>
    </row>
    <row r="57" spans="1:7" ht="15.6">
      <c r="A57" s="16">
        <v>21</v>
      </c>
      <c r="B57" s="4"/>
      <c r="C57" s="4"/>
      <c r="D57" s="15" t="s">
        <v>48</v>
      </c>
      <c r="E57" s="3">
        <v>971500</v>
      </c>
      <c r="F57" s="3"/>
      <c r="G57" s="3"/>
    </row>
    <row r="58" spans="1:7" ht="15.6">
      <c r="A58" s="16"/>
      <c r="B58" s="4"/>
      <c r="C58" s="4" t="s">
        <v>49</v>
      </c>
      <c r="D58" s="2" t="s">
        <v>50</v>
      </c>
      <c r="E58" s="3">
        <f>E59</f>
        <v>3327492</v>
      </c>
      <c r="F58" s="3">
        <f t="shared" ref="F58:G58" si="18">F59</f>
        <v>0</v>
      </c>
      <c r="G58" s="3">
        <f t="shared" si="18"/>
        <v>0</v>
      </c>
    </row>
    <row r="59" spans="1:7" ht="15.6">
      <c r="A59" s="16">
        <v>22</v>
      </c>
      <c r="B59" s="4"/>
      <c r="C59" s="4"/>
      <c r="D59" s="15" t="s">
        <v>51</v>
      </c>
      <c r="E59" s="3">
        <v>3327492</v>
      </c>
      <c r="F59" s="3"/>
      <c r="G59" s="3"/>
    </row>
    <row r="60" spans="1:7" ht="78">
      <c r="A60" s="16"/>
      <c r="B60" s="4"/>
      <c r="C60" s="4" t="s">
        <v>52</v>
      </c>
      <c r="D60" s="1" t="s">
        <v>53</v>
      </c>
      <c r="E60" s="3">
        <f>E61</f>
        <v>4027836</v>
      </c>
      <c r="F60" s="3">
        <f t="shared" ref="F60:G60" si="19">F61</f>
        <v>0</v>
      </c>
      <c r="G60" s="3">
        <f t="shared" si="19"/>
        <v>0</v>
      </c>
    </row>
    <row r="61" spans="1:7" ht="28.8">
      <c r="A61" s="16">
        <v>23</v>
      </c>
      <c r="B61" s="4"/>
      <c r="C61" s="4"/>
      <c r="D61" s="18" t="s">
        <v>56</v>
      </c>
      <c r="E61" s="3">
        <v>4027836</v>
      </c>
      <c r="F61" s="3"/>
      <c r="G61" s="3"/>
    </row>
    <row r="62" spans="1:7" ht="78">
      <c r="A62" s="16"/>
      <c r="B62" s="4"/>
      <c r="C62" s="4" t="s">
        <v>54</v>
      </c>
      <c r="D62" s="1" t="s">
        <v>55</v>
      </c>
      <c r="E62" s="3">
        <f>E63</f>
        <v>894500</v>
      </c>
      <c r="F62" s="3">
        <f t="shared" ref="F62:G64" si="20">F63</f>
        <v>0</v>
      </c>
      <c r="G62" s="3">
        <f t="shared" si="20"/>
        <v>0</v>
      </c>
    </row>
    <row r="63" spans="1:7" ht="28.8">
      <c r="A63" s="16">
        <v>24</v>
      </c>
      <c r="B63" s="4"/>
      <c r="C63" s="4"/>
      <c r="D63" s="18" t="s">
        <v>57</v>
      </c>
      <c r="E63" s="3">
        <v>894500</v>
      </c>
      <c r="F63" s="3"/>
      <c r="G63" s="3"/>
    </row>
    <row r="64" spans="1:7" ht="46.8">
      <c r="A64" s="16"/>
      <c r="B64" s="4"/>
      <c r="C64" s="4" t="s">
        <v>109</v>
      </c>
      <c r="D64" s="1" t="s">
        <v>110</v>
      </c>
      <c r="E64" s="3">
        <f>E65</f>
        <v>0</v>
      </c>
      <c r="F64" s="3">
        <f t="shared" si="20"/>
        <v>0</v>
      </c>
      <c r="G64" s="3">
        <f t="shared" si="20"/>
        <v>72670.92</v>
      </c>
    </row>
    <row r="65" spans="1:7" ht="45" customHeight="1">
      <c r="A65" s="16" t="s">
        <v>108</v>
      </c>
      <c r="B65" s="4"/>
      <c r="C65" s="4"/>
      <c r="D65" s="18" t="s">
        <v>111</v>
      </c>
      <c r="E65" s="3">
        <v>0</v>
      </c>
      <c r="F65" s="3"/>
      <c r="G65" s="3">
        <v>72670.92</v>
      </c>
    </row>
    <row r="66" spans="1:7" ht="15.6">
      <c r="A66" s="35"/>
      <c r="B66" s="30" t="s">
        <v>58</v>
      </c>
      <c r="C66" s="30"/>
      <c r="D66" s="34" t="s">
        <v>59</v>
      </c>
      <c r="E66" s="32">
        <f>SUM(E67+E69+E71)</f>
        <v>0</v>
      </c>
      <c r="F66" s="32">
        <f>SUM(F67+F69+F71)</f>
        <v>0</v>
      </c>
      <c r="G66" s="32">
        <f>SUM(G67+G69+G71)</f>
        <v>535250</v>
      </c>
    </row>
    <row r="67" spans="1:7" ht="15.6">
      <c r="A67" s="16"/>
      <c r="B67" s="4"/>
      <c r="C67" s="4" t="s">
        <v>60</v>
      </c>
      <c r="D67" s="2" t="s">
        <v>61</v>
      </c>
      <c r="E67" s="3">
        <f>E68</f>
        <v>0</v>
      </c>
      <c r="F67" s="3">
        <f>F68</f>
        <v>0</v>
      </c>
      <c r="G67" s="3">
        <f>G68</f>
        <v>10000</v>
      </c>
    </row>
    <row r="68" spans="1:7" ht="15.6">
      <c r="A68" s="16">
        <v>26</v>
      </c>
      <c r="B68" s="4"/>
      <c r="C68" s="4"/>
      <c r="D68" s="15" t="s">
        <v>62</v>
      </c>
      <c r="E68" s="3"/>
      <c r="F68" s="3"/>
      <c r="G68" s="3">
        <v>10000</v>
      </c>
    </row>
    <row r="69" spans="1:7" ht="15.6">
      <c r="A69" s="16"/>
      <c r="B69" s="4"/>
      <c r="C69" s="4" t="s">
        <v>63</v>
      </c>
      <c r="D69" s="2" t="s">
        <v>64</v>
      </c>
      <c r="E69" s="3">
        <f>E70</f>
        <v>0</v>
      </c>
      <c r="F69" s="3">
        <f>F70</f>
        <v>0</v>
      </c>
      <c r="G69" s="3">
        <f>G70</f>
        <v>520000</v>
      </c>
    </row>
    <row r="70" spans="1:7" ht="15.6">
      <c r="A70" s="16">
        <v>27</v>
      </c>
      <c r="B70" s="4"/>
      <c r="C70" s="4"/>
      <c r="D70" s="15" t="s">
        <v>62</v>
      </c>
      <c r="E70" s="3"/>
      <c r="F70" s="3"/>
      <c r="G70" s="3">
        <v>520000</v>
      </c>
    </row>
    <row r="71" spans="1:7" ht="15.6">
      <c r="A71" s="16"/>
      <c r="B71" s="4"/>
      <c r="C71" s="4" t="s">
        <v>65</v>
      </c>
      <c r="D71" s="2" t="s">
        <v>8</v>
      </c>
      <c r="E71" s="3">
        <f>E72</f>
        <v>0</v>
      </c>
      <c r="F71" s="3">
        <f>F72</f>
        <v>0</v>
      </c>
      <c r="G71" s="3">
        <f>G72</f>
        <v>5250</v>
      </c>
    </row>
    <row r="72" spans="1:7" ht="15.6">
      <c r="A72" s="16">
        <v>28</v>
      </c>
      <c r="B72" s="4"/>
      <c r="C72" s="4"/>
      <c r="D72" s="15" t="s">
        <v>66</v>
      </c>
      <c r="E72" s="3"/>
      <c r="F72" s="3"/>
      <c r="G72" s="3">
        <v>5250</v>
      </c>
    </row>
    <row r="73" spans="1:7" ht="15.6">
      <c r="A73" s="30"/>
      <c r="B73" s="30" t="s">
        <v>96</v>
      </c>
      <c r="C73" s="30"/>
      <c r="D73" s="34" t="s">
        <v>97</v>
      </c>
      <c r="E73" s="32">
        <f>SUM(E74)</f>
        <v>277000</v>
      </c>
      <c r="F73" s="32">
        <f>SUM(F74)</f>
        <v>0</v>
      </c>
      <c r="G73" s="32">
        <f>SUM(G74)</f>
        <v>0</v>
      </c>
    </row>
    <row r="74" spans="1:7" ht="15.6">
      <c r="A74" s="16"/>
      <c r="B74" s="4"/>
      <c r="C74" s="4" t="s">
        <v>98</v>
      </c>
      <c r="D74" s="2" t="s">
        <v>99</v>
      </c>
      <c r="E74" s="3">
        <f>SUM(E75)</f>
        <v>277000</v>
      </c>
      <c r="F74" s="3">
        <f>F75</f>
        <v>0</v>
      </c>
      <c r="G74" s="3">
        <f>G75</f>
        <v>0</v>
      </c>
    </row>
    <row r="75" spans="1:7" ht="15.6">
      <c r="A75" s="16">
        <v>29</v>
      </c>
      <c r="B75" s="4"/>
      <c r="C75" s="4"/>
      <c r="D75" s="15" t="s">
        <v>100</v>
      </c>
      <c r="E75" s="3">
        <v>277000</v>
      </c>
      <c r="F75" s="3">
        <v>0</v>
      </c>
      <c r="G75" s="3">
        <v>0</v>
      </c>
    </row>
    <row r="76" spans="1:7" ht="15.6">
      <c r="A76" s="35"/>
      <c r="B76" s="30" t="s">
        <v>67</v>
      </c>
      <c r="C76" s="30"/>
      <c r="D76" s="34" t="s">
        <v>68</v>
      </c>
      <c r="E76" s="32">
        <f>E77</f>
        <v>0</v>
      </c>
      <c r="F76" s="32">
        <f>F77</f>
        <v>0</v>
      </c>
      <c r="G76" s="32">
        <f>G77</f>
        <v>265250</v>
      </c>
    </row>
    <row r="77" spans="1:7" ht="15.6">
      <c r="A77" s="16"/>
      <c r="B77" s="4"/>
      <c r="C77" s="4" t="s">
        <v>106</v>
      </c>
      <c r="D77" s="2" t="s">
        <v>8</v>
      </c>
      <c r="E77" s="3">
        <f>E78</f>
        <v>0</v>
      </c>
      <c r="F77" s="3">
        <f>F78</f>
        <v>0</v>
      </c>
      <c r="G77" s="3">
        <f>G78+G79</f>
        <v>265250</v>
      </c>
    </row>
    <row r="78" spans="1:7" ht="15.6">
      <c r="A78" s="16">
        <v>30</v>
      </c>
      <c r="B78" s="4"/>
      <c r="C78" s="4"/>
      <c r="D78" s="15" t="s">
        <v>69</v>
      </c>
      <c r="E78" s="3"/>
      <c r="F78" s="3"/>
      <c r="G78" s="3">
        <v>5250</v>
      </c>
    </row>
    <row r="79" spans="1:7" ht="28.8">
      <c r="A79" s="16">
        <v>31</v>
      </c>
      <c r="B79" s="4"/>
      <c r="C79" s="4"/>
      <c r="D79" s="18" t="s">
        <v>70</v>
      </c>
      <c r="E79" s="3"/>
      <c r="F79" s="3"/>
      <c r="G79" s="3">
        <v>260000</v>
      </c>
    </row>
    <row r="80" spans="1:7" ht="15.6">
      <c r="A80" s="35"/>
      <c r="B80" s="30" t="s">
        <v>71</v>
      </c>
      <c r="C80" s="30"/>
      <c r="D80" s="34" t="s">
        <v>72</v>
      </c>
      <c r="E80" s="32">
        <f>E81+E84</f>
        <v>0</v>
      </c>
      <c r="F80" s="32">
        <f t="shared" ref="F80" si="21">F81+F84</f>
        <v>0</v>
      </c>
      <c r="G80" s="32">
        <f>G81+G84</f>
        <v>209701</v>
      </c>
    </row>
    <row r="81" spans="1:7" ht="15.6">
      <c r="A81" s="16"/>
      <c r="B81" s="4"/>
      <c r="C81" s="4" t="s">
        <v>73</v>
      </c>
      <c r="D81" s="2" t="s">
        <v>22</v>
      </c>
      <c r="E81" s="3">
        <f>E82+E83</f>
        <v>0</v>
      </c>
      <c r="F81" s="3">
        <f t="shared" ref="F81:G81" si="22">F82+F83</f>
        <v>0</v>
      </c>
      <c r="G81" s="3">
        <f t="shared" si="22"/>
        <v>141700</v>
      </c>
    </row>
    <row r="82" spans="1:7" ht="15.6">
      <c r="A82" s="16">
        <v>32</v>
      </c>
      <c r="B82" s="4"/>
      <c r="C82" s="4"/>
      <c r="D82" s="15" t="s">
        <v>74</v>
      </c>
      <c r="E82" s="3"/>
      <c r="F82" s="3"/>
      <c r="G82" s="3">
        <v>121500</v>
      </c>
    </row>
    <row r="83" spans="1:7" ht="15.6">
      <c r="A83" s="16">
        <v>33</v>
      </c>
      <c r="B83" s="4"/>
      <c r="C83" s="4"/>
      <c r="D83" s="15" t="s">
        <v>75</v>
      </c>
      <c r="E83" s="3"/>
      <c r="F83" s="3"/>
      <c r="G83" s="3">
        <v>20200</v>
      </c>
    </row>
    <row r="84" spans="1:7" ht="15.6">
      <c r="A84" s="16"/>
      <c r="B84" s="4"/>
      <c r="C84" s="4" t="s">
        <v>76</v>
      </c>
      <c r="D84" s="2" t="s">
        <v>13</v>
      </c>
      <c r="E84" s="3">
        <f>E85</f>
        <v>0</v>
      </c>
      <c r="F84" s="3">
        <f>F85</f>
        <v>0</v>
      </c>
      <c r="G84" s="3">
        <f>G85</f>
        <v>68001</v>
      </c>
    </row>
    <row r="85" spans="1:7" ht="15.6">
      <c r="A85" s="16">
        <v>34</v>
      </c>
      <c r="B85" s="4"/>
      <c r="C85" s="4"/>
      <c r="D85" s="15" t="s">
        <v>75</v>
      </c>
      <c r="E85" s="3"/>
      <c r="F85" s="3"/>
      <c r="G85" s="3">
        <v>68001</v>
      </c>
    </row>
    <row r="86" spans="1:7" ht="15.6">
      <c r="A86" s="35"/>
      <c r="B86" s="30">
        <v>926</v>
      </c>
      <c r="C86" s="30"/>
      <c r="D86" s="34" t="s">
        <v>21</v>
      </c>
      <c r="E86" s="32">
        <f>E87+E89</f>
        <v>0</v>
      </c>
      <c r="F86" s="32">
        <f t="shared" ref="F86" si="23">F87+F89</f>
        <v>0</v>
      </c>
      <c r="G86" s="32">
        <f>G87+G89</f>
        <v>1983975</v>
      </c>
    </row>
    <row r="87" spans="1:7" ht="15.6">
      <c r="A87" s="16"/>
      <c r="B87" s="4"/>
      <c r="C87" s="4" t="s">
        <v>77</v>
      </c>
      <c r="D87" s="2" t="s">
        <v>78</v>
      </c>
      <c r="E87" s="3">
        <f>E88</f>
        <v>0</v>
      </c>
      <c r="F87" s="3">
        <f>F88</f>
        <v>0</v>
      </c>
      <c r="G87" s="3">
        <f>G88</f>
        <v>924300</v>
      </c>
    </row>
    <row r="88" spans="1:7" ht="28.8">
      <c r="A88" s="16">
        <v>35</v>
      </c>
      <c r="B88" s="4"/>
      <c r="C88" s="4"/>
      <c r="D88" s="18" t="s">
        <v>79</v>
      </c>
      <c r="E88" s="3"/>
      <c r="F88" s="3"/>
      <c r="G88" s="3">
        <v>924300</v>
      </c>
    </row>
    <row r="89" spans="1:7" ht="15.6">
      <c r="A89" s="16"/>
      <c r="B89" s="4"/>
      <c r="C89" s="4">
        <v>92605</v>
      </c>
      <c r="D89" s="2" t="s">
        <v>80</v>
      </c>
      <c r="E89" s="3">
        <f>E90</f>
        <v>0</v>
      </c>
      <c r="F89" s="3">
        <f t="shared" ref="F89" si="24">F90</f>
        <v>0</v>
      </c>
      <c r="G89" s="3">
        <f>G90</f>
        <v>1059675</v>
      </c>
    </row>
    <row r="90" spans="1:7" ht="33" customHeight="1">
      <c r="A90" s="16">
        <v>36</v>
      </c>
      <c r="B90" s="4"/>
      <c r="C90" s="4"/>
      <c r="D90" s="18" t="s">
        <v>82</v>
      </c>
      <c r="E90" s="3"/>
      <c r="F90" s="3"/>
      <c r="G90" s="3">
        <v>1059675</v>
      </c>
    </row>
    <row r="91" spans="1:7" ht="22.5" customHeight="1">
      <c r="A91" s="13" t="s">
        <v>90</v>
      </c>
      <c r="B91" s="19"/>
      <c r="C91" s="19"/>
      <c r="D91" s="20"/>
      <c r="E91" s="6">
        <f>SUM(E42+E45+E48+E66+E73+E76+E80+E86)</f>
        <v>22263302</v>
      </c>
      <c r="F91" s="6">
        <f>SUM(F42+F45+F48+F66+F76+F80+F86)</f>
        <v>0</v>
      </c>
      <c r="G91" s="6">
        <f>SUM(G42+G45+G48+G66+G76+G80+G86)</f>
        <v>3152996.92</v>
      </c>
    </row>
    <row r="92" spans="1:7" ht="35.25" customHeight="1">
      <c r="A92" s="39" t="s">
        <v>103</v>
      </c>
      <c r="B92" s="37"/>
      <c r="C92" s="37"/>
      <c r="D92" s="38"/>
      <c r="E92" s="40">
        <f>SUM(E40+E91)</f>
        <v>29614950</v>
      </c>
      <c r="F92" s="40">
        <f>SUM(F40+F91)</f>
        <v>2430250</v>
      </c>
      <c r="G92" s="40">
        <f>SUM(G40+G91)</f>
        <v>7867996.9199999999</v>
      </c>
    </row>
    <row r="94" spans="1:7" ht="28.95" customHeight="1">
      <c r="A94" s="26" t="s">
        <v>91</v>
      </c>
      <c r="B94" s="41"/>
      <c r="C94" s="41"/>
      <c r="D94" s="42"/>
      <c r="E94" s="43">
        <f>SUM(E92+F92+G92)</f>
        <v>39913196.920000002</v>
      </c>
      <c r="F94" s="44"/>
      <c r="G94" s="45"/>
    </row>
  </sheetData>
  <mergeCells count="13">
    <mergeCell ref="E94:G94"/>
    <mergeCell ref="E5:G5"/>
    <mergeCell ref="B3:G3"/>
    <mergeCell ref="B5:B6"/>
    <mergeCell ref="C5:C6"/>
    <mergeCell ref="D5:D6"/>
    <mergeCell ref="A94:D94"/>
    <mergeCell ref="A5:A6"/>
    <mergeCell ref="B40:D40"/>
    <mergeCell ref="A92:D92"/>
    <mergeCell ref="A91:D91"/>
    <mergeCell ref="A8:G8"/>
    <mergeCell ref="A41:G4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Dotacje</vt:lpstr>
      <vt:lpstr>Dotacje!Obszar_wydruku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I.Mocha</dc:creator>
  <cp:lastModifiedBy>Red</cp:lastModifiedBy>
  <cp:lastPrinted>2020-11-03T09:28:52Z</cp:lastPrinted>
  <dcterms:created xsi:type="dcterms:W3CDTF">2019-11-10T16:03:48Z</dcterms:created>
  <dcterms:modified xsi:type="dcterms:W3CDTF">2020-11-06T11:55:23Z</dcterms:modified>
</cp:coreProperties>
</file>